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tudk.sharepoint.com/sites/EkoVoltmenaxhim/Delte dokumenter/General/"/>
    </mc:Choice>
  </mc:AlternateContent>
  <xr:revisionPtr revIDLastSave="84" documentId="13_ncr:1_{192877C6-BAD9-4AB3-B05A-D8BBCF9271D8}" xr6:coauthVersionLast="47" xr6:coauthVersionMax="47" xr10:uidLastSave="{421C1364-73F9-48E7-987D-BB35945033EF}"/>
  <bookViews>
    <workbookView xWindow="-28920" yWindow="-120" windowWidth="29040" windowHeight="17520" xr2:uid="{00000000-000D-0000-FFFF-FFFF00000000}"/>
  </bookViews>
  <sheets>
    <sheet name="ListaCmimesh" sheetId="1" r:id="rId1"/>
    <sheet name="Zona" sheetId="2" r:id="rId2"/>
    <sheet name="Qytete" sheetId="3" r:id="rId3"/>
    <sheet name="Opsionale" sheetId="4" r:id="rId4"/>
    <sheet name="Preventiv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D18" i="5"/>
  <c r="D19" i="5"/>
  <c r="D20" i="5"/>
  <c r="D16" i="5"/>
  <c r="E12" i="5"/>
  <c r="E20" i="5"/>
  <c r="E19" i="5"/>
  <c r="E18" i="5"/>
  <c r="E17" i="5"/>
  <c r="E16" i="5"/>
  <c r="D11" i="5"/>
  <c r="E11" i="5" s="1"/>
  <c r="E10" i="5"/>
  <c r="E9" i="5"/>
  <c r="D8" i="5"/>
  <c r="E8" i="5" s="1"/>
  <c r="E22" i="5" l="1"/>
  <c r="E23" i="5" l="1"/>
  <c r="E24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<sst xmlns="http://schemas.openxmlformats.org/spreadsheetml/2006/main" count="102" uniqueCount="66">
  <si>
    <t>Modeli i Karikuesit</t>
  </si>
  <si>
    <t>Çmimi (€)</t>
  </si>
  <si>
    <t>Zaptec Go 22 kW</t>
  </si>
  <si>
    <t>Amina One 7.4 kW</t>
  </si>
  <si>
    <t>Amina S 14 kW</t>
  </si>
  <si>
    <t>Amina S 22 kW</t>
  </si>
  <si>
    <t>Amina C 14 kW</t>
  </si>
  <si>
    <t>Amina C 22 kW</t>
  </si>
  <si>
    <t>Autel MaxiCharger 7.4 kW</t>
  </si>
  <si>
    <t>Autel MaxiCharger 22 kW</t>
  </si>
  <si>
    <t>Autel MaxiCharger 22 kW + Ekran</t>
  </si>
  <si>
    <t>Autel MaxiCharger 22 kW + Ekran &amp; Kabllo</t>
  </si>
  <si>
    <t>Zona</t>
  </si>
  <si>
    <t>Kosto Instalimi (€)</t>
  </si>
  <si>
    <t>Green</t>
  </si>
  <si>
    <t>Pink</t>
  </si>
  <si>
    <t>Purple</t>
  </si>
  <si>
    <t>Qyteti</t>
  </si>
  <si>
    <t>Tiranë</t>
  </si>
  <si>
    <t>Durrës</t>
  </si>
  <si>
    <t>Elbasan</t>
  </si>
  <si>
    <t>Lezhë</t>
  </si>
  <si>
    <t>Fier</t>
  </si>
  <si>
    <t>Berat</t>
  </si>
  <si>
    <t>Shkodër</t>
  </si>
  <si>
    <t>Kukës</t>
  </si>
  <si>
    <t>Dibër</t>
  </si>
  <si>
    <t>Vlorë</t>
  </si>
  <si>
    <t>Gjirokastër</t>
  </si>
  <si>
    <t>Korçë</t>
  </si>
  <si>
    <t>Sarandë</t>
  </si>
  <si>
    <t>Pogradec</t>
  </si>
  <si>
    <t>Artikulli</t>
  </si>
  <si>
    <t>Kabel Type 2 (5m)</t>
  </si>
  <si>
    <t>Panel 18 module IP65</t>
  </si>
  <si>
    <t>Matës dixhital energjie</t>
  </si>
  <si>
    <t>Preventiv EkoVolt - Draft</t>
  </si>
  <si>
    <t>Përzgjedh Karikuesin</t>
  </si>
  <si>
    <t>Zgjidh Qytetin</t>
  </si>
  <si>
    <t>Përbërësi</t>
  </si>
  <si>
    <t>Sasia</t>
  </si>
  <si>
    <t>Çmimi njësi (€)</t>
  </si>
  <si>
    <t>Totali (€)</t>
  </si>
  <si>
    <t>Karikuesi</t>
  </si>
  <si>
    <t>Materiale instalimi</t>
  </si>
  <si>
    <t>Artikuj opsionalë</t>
  </si>
  <si>
    <t>Jo</t>
  </si>
  <si>
    <t>Nëntotali</t>
  </si>
  <si>
    <t>TVSH 20%</t>
  </si>
  <si>
    <t>TOTALI</t>
  </si>
  <si>
    <t>Pamja</t>
  </si>
  <si>
    <t>Easee Lite 22 kW</t>
  </si>
  <si>
    <t>Punë instalimi dhe integrimi</t>
  </si>
  <si>
    <t>Kabell flex 5x16 me veshje gome FG16OM16</t>
  </si>
  <si>
    <t>Njësi</t>
  </si>
  <si>
    <t>Copë</t>
  </si>
  <si>
    <t>metra</t>
  </si>
  <si>
    <t>Platforma software EkoVolt</t>
  </si>
  <si>
    <t>software</t>
  </si>
  <si>
    <t>pa limit</t>
  </si>
  <si>
    <t>1 Copë</t>
  </si>
  <si>
    <t xml:space="preserve"> </t>
  </si>
  <si>
    <t>Adaptor për makina me prizë kineze</t>
  </si>
  <si>
    <t>Automat Mbrojtës 4P C32A</t>
  </si>
  <si>
    <t>Mbrojtje toka (dif puro)   4P C63A</t>
  </si>
  <si>
    <t>Matës dixhital energjie. 3-phase Energy Phase LCD energy meter 80A, M-Bus, pulse output, IR, NFC,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</si>
</sst>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26" name="AutoShape 2" descr="Autel MaxiCharger AC Wallbox EV Charger 7.4KW">
          <a:extLst>
            <a:ext uri="{FF2B5EF4-FFF2-40B4-BE49-F238E27FC236}">
              <a16:creationId xmlns:a16="http://schemas.microsoft.com/office/drawing/2014/main" id="{DFDBBA33-85BF-2F68-F260-A80D118C8723}"/>
            </a:ext>
          </a:extLst>
        </xdr:cNvPr>
        <xdr:cNvSpPr>
          <a:spLocks noChangeAspect="1" noChangeArrowheads="1"/>
        </xdr:cNvSpPr>
      </xdr:nvSpPr>
      <xdr:spPr bwMode="auto">
        <a:xfrm>
          <a:off x="38989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6</xdr:row>
      <xdr:rowOff>57150</xdr:rowOff>
    </xdr:from>
    <xdr:to>
      <xdr:col>7</xdr:col>
      <xdr:colOff>184785</xdr:colOff>
      <xdr:row>35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B41035-9763-045A-2303-15BA8672F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00150"/>
          <a:ext cx="4404360" cy="5505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104775</xdr:rowOff>
    </xdr:from>
    <xdr:to>
      <xdr:col>5</xdr:col>
      <xdr:colOff>161925</xdr:colOff>
      <xdr:row>4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065A5-FAB9-C862-58D2-237C56840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96" b="35587"/>
        <a:stretch>
          <a:fillRect/>
        </a:stretch>
      </xdr:blipFill>
      <xdr:spPr>
        <a:xfrm>
          <a:off x="2971800" y="104775"/>
          <a:ext cx="267652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0</xdr:row>
      <xdr:rowOff>66675</xdr:rowOff>
    </xdr:from>
    <xdr:to>
      <xdr:col>13</xdr:col>
      <xdr:colOff>565784</xdr:colOff>
      <xdr:row>26</xdr:row>
      <xdr:rowOff>190499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C5D8BD-B148-B5FB-959D-6C8E873E2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6675"/>
          <a:ext cx="5280659" cy="660082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1">
    <v>8</v>
    <v>5</v>
    <v>EV Ladekabel til elbil | Av-Cables.dk</v>
  </rv>
  <rv s="0">
    <v>9</v>
    <v>5</v>
  </rv>
  <rv s="1">
    <v>10</v>
    <v>5</v>
    <v>ABB F204 HPFI relay A, 4P, 63A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J5" sqref="J5"/>
    </sheetView>
  </sheetViews>
  <sheetFormatPr defaultRowHeight="15" x14ac:dyDescent="0.25"/>
  <cols>
    <col min="1" max="1" width="38.42578125" customWidth="1"/>
    <col min="4" max="4" width="14.85546875" customWidth="1"/>
  </cols>
  <sheetData>
    <row r="1" spans="1:4" x14ac:dyDescent="0.25">
      <c r="A1" s="13" t="s">
        <v>0</v>
      </c>
      <c r="B1" s="13" t="s">
        <v>1</v>
      </c>
      <c r="C1" s="13"/>
      <c r="D1" s="13" t="s">
        <v>50</v>
      </c>
    </row>
    <row r="2" spans="1:4" ht="66.95" customHeight="1" x14ac:dyDescent="0.25">
      <c r="A2" s="2" t="s">
        <v>2</v>
      </c>
      <c r="B2" s="2">
        <v>720</v>
      </c>
      <c r="C2" s="2"/>
      <c r="D2" s="2" t="e" vm="1">
        <v>#VALUE!</v>
      </c>
    </row>
    <row r="3" spans="1:4" ht="63" customHeight="1" x14ac:dyDescent="0.25">
      <c r="A3" s="2" t="s">
        <v>51</v>
      </c>
      <c r="B3" s="2">
        <v>720</v>
      </c>
      <c r="C3" s="2"/>
      <c r="D3" s="2" t="e" vm="2">
        <v>#VALUE!</v>
      </c>
    </row>
    <row r="4" spans="1:4" ht="41.45" customHeight="1" x14ac:dyDescent="0.25">
      <c r="A4" s="2" t="s">
        <v>3</v>
      </c>
      <c r="B4" s="2">
        <v>370</v>
      </c>
      <c r="C4" s="2"/>
      <c r="D4" s="2" t="e" vm="3">
        <v>#VALUE!</v>
      </c>
    </row>
    <row r="5" spans="1:4" ht="69" customHeight="1" x14ac:dyDescent="0.25">
      <c r="A5" s="2" t="s">
        <v>4</v>
      </c>
      <c r="B5" s="2">
        <v>470</v>
      </c>
      <c r="C5" s="2"/>
      <c r="D5" s="2" t="e" vm="4">
        <v>#VALUE!</v>
      </c>
    </row>
    <row r="6" spans="1:4" ht="70.5" customHeight="1" x14ac:dyDescent="0.25">
      <c r="A6" s="2" t="s">
        <v>5</v>
      </c>
      <c r="B6" s="2">
        <v>540</v>
      </c>
      <c r="C6" s="2"/>
      <c r="D6" s="2" t="e" vm="4">
        <v>#VALUE!</v>
      </c>
    </row>
    <row r="7" spans="1:4" ht="71.099999999999994" customHeight="1" x14ac:dyDescent="0.25">
      <c r="A7" s="2" t="s">
        <v>6</v>
      </c>
      <c r="B7" s="2">
        <v>580</v>
      </c>
      <c r="C7" s="2"/>
      <c r="D7" s="2" t="e" vm="4">
        <v>#VALUE!</v>
      </c>
    </row>
    <row r="8" spans="1:4" ht="69" customHeight="1" x14ac:dyDescent="0.25">
      <c r="A8" s="2" t="s">
        <v>7</v>
      </c>
      <c r="B8" s="2">
        <v>640</v>
      </c>
      <c r="C8" s="2"/>
      <c r="D8" s="2" t="e" vm="4">
        <v>#VALUE!</v>
      </c>
    </row>
    <row r="9" spans="1:4" ht="75" customHeight="1" x14ac:dyDescent="0.25">
      <c r="A9" s="2" t="s">
        <v>8</v>
      </c>
      <c r="B9" s="2">
        <v>600</v>
      </c>
      <c r="C9" s="2"/>
      <c r="D9" s="2" t="e" vm="5">
        <v>#VALUE!</v>
      </c>
    </row>
    <row r="10" spans="1:4" ht="68.099999999999994" customHeight="1" x14ac:dyDescent="0.25">
      <c r="A10" s="2" t="s">
        <v>9</v>
      </c>
      <c r="B10" s="2">
        <v>700</v>
      </c>
      <c r="C10" s="2"/>
      <c r="D10" s="2" t="e" vm="6">
        <v>#VALUE!</v>
      </c>
    </row>
    <row r="11" spans="1:4" ht="83.1" customHeight="1" x14ac:dyDescent="0.25">
      <c r="A11" s="2" t="s">
        <v>10</v>
      </c>
      <c r="B11" s="2">
        <v>1000</v>
      </c>
      <c r="C11" s="2"/>
      <c r="D11" s="2" t="e" vm="7">
        <v>#VALUE!</v>
      </c>
    </row>
    <row r="12" spans="1:4" ht="108.6" customHeight="1" x14ac:dyDescent="0.25">
      <c r="A12" s="2" t="s">
        <v>11</v>
      </c>
      <c r="B12" s="2">
        <v>1150</v>
      </c>
      <c r="C12" s="2"/>
      <c r="D12" s="2" t="e" vm="8">
        <v>#VALUE!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O21" sqref="O21"/>
    </sheetView>
  </sheetViews>
  <sheetFormatPr defaultRowHeight="15" x14ac:dyDescent="0.25"/>
  <sheetData>
    <row r="1" spans="1:2" x14ac:dyDescent="0.25">
      <c r="A1" t="s">
        <v>12</v>
      </c>
      <c r="B1" t="s">
        <v>13</v>
      </c>
    </row>
    <row r="2" spans="1:2" x14ac:dyDescent="0.25">
      <c r="A2" t="s">
        <v>14</v>
      </c>
      <c r="B2">
        <v>40</v>
      </c>
    </row>
    <row r="3" spans="1:2" x14ac:dyDescent="0.25">
      <c r="A3" t="s">
        <v>15</v>
      </c>
      <c r="B3">
        <v>60</v>
      </c>
    </row>
    <row r="4" spans="1:2" x14ac:dyDescent="0.25">
      <c r="A4" t="s">
        <v>16</v>
      </c>
      <c r="B4">
        <v>80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E12" sqref="E12"/>
    </sheetView>
  </sheetViews>
  <sheetFormatPr defaultRowHeight="15" x14ac:dyDescent="0.25"/>
  <sheetData>
    <row r="1" spans="1:2" x14ac:dyDescent="0.25">
      <c r="A1" t="s">
        <v>17</v>
      </c>
      <c r="B1" t="s">
        <v>12</v>
      </c>
    </row>
    <row r="2" spans="1:2" x14ac:dyDescent="0.25">
      <c r="A2" t="s">
        <v>18</v>
      </c>
      <c r="B2" t="s">
        <v>14</v>
      </c>
    </row>
    <row r="3" spans="1:2" x14ac:dyDescent="0.25">
      <c r="A3" t="s">
        <v>19</v>
      </c>
      <c r="B3" t="s">
        <v>14</v>
      </c>
    </row>
    <row r="4" spans="1:2" x14ac:dyDescent="0.25">
      <c r="A4" t="s">
        <v>20</v>
      </c>
      <c r="B4" t="s">
        <v>14</v>
      </c>
    </row>
    <row r="5" spans="1:2" x14ac:dyDescent="0.25">
      <c r="A5" t="s">
        <v>21</v>
      </c>
      <c r="B5" t="s">
        <v>15</v>
      </c>
    </row>
    <row r="6" spans="1:2" x14ac:dyDescent="0.25">
      <c r="A6" t="s">
        <v>22</v>
      </c>
      <c r="B6" t="s">
        <v>15</v>
      </c>
    </row>
    <row r="7" spans="1:2" x14ac:dyDescent="0.25">
      <c r="A7" t="s">
        <v>23</v>
      </c>
      <c r="B7" t="s">
        <v>15</v>
      </c>
    </row>
    <row r="8" spans="1:2" x14ac:dyDescent="0.25">
      <c r="A8" t="s">
        <v>24</v>
      </c>
      <c r="B8" t="s">
        <v>16</v>
      </c>
    </row>
    <row r="9" spans="1:2" x14ac:dyDescent="0.25">
      <c r="A9" t="s">
        <v>25</v>
      </c>
      <c r="B9" t="s">
        <v>16</v>
      </c>
    </row>
    <row r="10" spans="1:2" x14ac:dyDescent="0.25">
      <c r="A10" t="s">
        <v>26</v>
      </c>
      <c r="B10" t="s">
        <v>16</v>
      </c>
    </row>
    <row r="11" spans="1:2" x14ac:dyDescent="0.25">
      <c r="A11" t="s">
        <v>27</v>
      </c>
      <c r="B11" t="s">
        <v>16</v>
      </c>
    </row>
    <row r="12" spans="1:2" x14ac:dyDescent="0.25">
      <c r="A12" t="s">
        <v>28</v>
      </c>
      <c r="B12" t="s">
        <v>16</v>
      </c>
    </row>
    <row r="13" spans="1:2" x14ac:dyDescent="0.25">
      <c r="A13" t="s">
        <v>29</v>
      </c>
      <c r="B13" t="s">
        <v>16</v>
      </c>
    </row>
    <row r="14" spans="1:2" x14ac:dyDescent="0.25">
      <c r="A14" t="s">
        <v>30</v>
      </c>
      <c r="B14" t="s">
        <v>16</v>
      </c>
    </row>
    <row r="15" spans="1:2" x14ac:dyDescent="0.25">
      <c r="A15" t="s">
        <v>31</v>
      </c>
      <c r="B15" t="s">
        <v>16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J5" sqref="J5"/>
    </sheetView>
  </sheetViews>
  <sheetFormatPr defaultRowHeight="15" x14ac:dyDescent="0.25"/>
  <cols>
    <col min="1" max="1" width="31.7109375" customWidth="1"/>
    <col min="2" max="2" width="14.7109375" customWidth="1"/>
    <col min="3" max="3" width="19" customWidth="1"/>
  </cols>
  <sheetData>
    <row r="1" spans="1:3" x14ac:dyDescent="0.25">
      <c r="A1" s="14" t="s">
        <v>32</v>
      </c>
      <c r="B1" s="14" t="s">
        <v>1</v>
      </c>
    </row>
    <row r="2" spans="1:3" ht="60.75" customHeight="1" x14ac:dyDescent="0.25">
      <c r="A2" s="4" t="s">
        <v>33</v>
      </c>
      <c r="B2" s="2">
        <v>150</v>
      </c>
      <c r="C2" t="e" vm="9">
        <v>#VALUE!</v>
      </c>
    </row>
    <row r="3" spans="1:3" ht="94.5" customHeight="1" x14ac:dyDescent="0.25">
      <c r="A3" s="20" t="s">
        <v>62</v>
      </c>
      <c r="B3" s="2">
        <v>50</v>
      </c>
      <c r="C3" t="e" vm="10">
        <v>#VALUE!</v>
      </c>
    </row>
    <row r="4" spans="1:3" ht="74.25" customHeight="1" x14ac:dyDescent="0.25">
      <c r="A4" s="21" t="s">
        <v>64</v>
      </c>
      <c r="B4" s="2">
        <v>32</v>
      </c>
      <c r="C4" t="e" vm="11">
        <v>#VALUE!</v>
      </c>
    </row>
    <row r="5" spans="1:3" ht="105.75" customHeight="1" x14ac:dyDescent="0.25">
      <c r="A5" s="4" t="s">
        <v>34</v>
      </c>
      <c r="B5" s="2">
        <v>23</v>
      </c>
      <c r="C5" t="e" vm="12">
        <v>#VALUE!</v>
      </c>
    </row>
    <row r="6" spans="1:3" ht="91.5" customHeight="1" x14ac:dyDescent="0.25">
      <c r="A6" s="21" t="s">
        <v>65</v>
      </c>
      <c r="B6" s="2">
        <v>150</v>
      </c>
      <c r="C6" s="6" t="e" vm="13">
        <v>#VALUE!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workbookViewId="0">
      <selection activeCell="D34" sqref="D34"/>
    </sheetView>
  </sheetViews>
  <sheetFormatPr defaultRowHeight="15" x14ac:dyDescent="0.25"/>
  <cols>
    <col min="1" max="1" width="24.5703125" customWidth="1"/>
    <col min="2" max="2" width="20.28515625" customWidth="1"/>
    <col min="3" max="3" width="9.7109375" customWidth="1"/>
    <col min="4" max="4" width="14" customWidth="1"/>
    <col min="5" max="5" width="13.7109375" customWidth="1"/>
  </cols>
  <sheetData>
    <row r="1" spans="1:5" x14ac:dyDescent="0.25">
      <c r="A1" s="14" t="s">
        <v>36</v>
      </c>
    </row>
    <row r="3" spans="1:5" x14ac:dyDescent="0.25">
      <c r="A3" s="15" t="s">
        <v>37</v>
      </c>
      <c r="B3" s="16" t="s">
        <v>2</v>
      </c>
    </row>
    <row r="4" spans="1:5" x14ac:dyDescent="0.25">
      <c r="A4" s="15" t="s">
        <v>38</v>
      </c>
      <c r="B4" s="17" t="s">
        <v>18</v>
      </c>
    </row>
    <row r="7" spans="1:5" x14ac:dyDescent="0.25">
      <c r="A7" s="7" t="s">
        <v>39</v>
      </c>
      <c r="B7" s="7" t="s">
        <v>40</v>
      </c>
      <c r="C7" s="7" t="s">
        <v>54</v>
      </c>
      <c r="D7" s="7" t="s">
        <v>41</v>
      </c>
      <c r="E7" s="7" t="s">
        <v>42</v>
      </c>
    </row>
    <row r="8" spans="1:5" x14ac:dyDescent="0.25">
      <c r="A8" s="3" t="s">
        <v>43</v>
      </c>
      <c r="B8" s="1">
        <v>1</v>
      </c>
      <c r="C8" s="4" t="s">
        <v>55</v>
      </c>
      <c r="D8" s="4">
        <f>IFERROR(VLOOKUP($B$3,ListaCmimesh!$A$2:$B$12,2,FALSE),0)</f>
        <v>720</v>
      </c>
      <c r="E8" s="4">
        <f>B8*D8</f>
        <v>720</v>
      </c>
    </row>
    <row r="9" spans="1:5" ht="30" x14ac:dyDescent="0.25">
      <c r="A9" s="3" t="s">
        <v>63</v>
      </c>
      <c r="B9" s="1">
        <v>1</v>
      </c>
      <c r="C9" s="4" t="s">
        <v>55</v>
      </c>
      <c r="D9" s="4">
        <v>18</v>
      </c>
      <c r="E9" s="4">
        <f>B9*D9</f>
        <v>18</v>
      </c>
    </row>
    <row r="10" spans="1:5" x14ac:dyDescent="0.25">
      <c r="A10" s="3" t="s">
        <v>44</v>
      </c>
      <c r="B10" s="1">
        <v>1</v>
      </c>
      <c r="C10" s="4" t="s">
        <v>55</v>
      </c>
      <c r="D10" s="4">
        <v>20</v>
      </c>
      <c r="E10" s="4">
        <f>B10*D10</f>
        <v>20</v>
      </c>
    </row>
    <row r="11" spans="1:5" ht="30" x14ac:dyDescent="0.25">
      <c r="A11" s="3" t="s">
        <v>52</v>
      </c>
      <c r="B11" s="1">
        <v>1</v>
      </c>
      <c r="C11" s="4" t="s">
        <v>55</v>
      </c>
      <c r="D11" s="4">
        <f>IFERROR(VLOOKUP(VLOOKUP($B$4,Qytete!$A$2:$B$15,2,FALSE),Zona!$A$2:$B$4,2,FALSE),0)</f>
        <v>40</v>
      </c>
      <c r="E11" s="4">
        <f>B11*D11</f>
        <v>40</v>
      </c>
    </row>
    <row r="12" spans="1:5" ht="45" x14ac:dyDescent="0.25">
      <c r="A12" s="3" t="s">
        <v>53</v>
      </c>
      <c r="B12" s="1">
        <v>5</v>
      </c>
      <c r="C12" s="4" t="s">
        <v>56</v>
      </c>
      <c r="D12" s="4">
        <v>7.5</v>
      </c>
      <c r="E12" s="4">
        <f>B12*D12</f>
        <v>37.5</v>
      </c>
    </row>
    <row r="13" spans="1:5" ht="30" x14ac:dyDescent="0.25">
      <c r="A13" s="3" t="s">
        <v>57</v>
      </c>
      <c r="B13" s="5" t="s">
        <v>59</v>
      </c>
      <c r="C13" s="4" t="s">
        <v>58</v>
      </c>
      <c r="D13" s="4">
        <v>0</v>
      </c>
      <c r="E13" s="4">
        <v>0</v>
      </c>
    </row>
    <row r="14" spans="1:5" x14ac:dyDescent="0.25">
      <c r="A14" s="18"/>
      <c r="D14" s="6"/>
      <c r="E14" s="6"/>
    </row>
    <row r="15" spans="1:5" x14ac:dyDescent="0.25">
      <c r="A15" s="19" t="s">
        <v>45</v>
      </c>
      <c r="B15" s="8"/>
      <c r="C15" s="7" t="s">
        <v>54</v>
      </c>
      <c r="D15" s="7" t="s">
        <v>41</v>
      </c>
      <c r="E15" s="7" t="s">
        <v>42</v>
      </c>
    </row>
    <row r="16" spans="1:5" x14ac:dyDescent="0.25">
      <c r="A16" s="3" t="s">
        <v>33</v>
      </c>
      <c r="B16" s="1" t="s">
        <v>46</v>
      </c>
      <c r="C16" s="4" t="s">
        <v>60</v>
      </c>
      <c r="D16" s="4">
        <f>Opsionale!B2</f>
        <v>150</v>
      </c>
      <c r="E16" s="4">
        <f>IF(B16="Po",D16,0)</f>
        <v>0</v>
      </c>
    </row>
    <row r="17" spans="1:13" ht="30" x14ac:dyDescent="0.25">
      <c r="A17" s="12" t="s">
        <v>62</v>
      </c>
      <c r="B17" s="9" t="s">
        <v>46</v>
      </c>
      <c r="C17" s="2" t="s">
        <v>60</v>
      </c>
      <c r="D17" s="4">
        <f>Opsionale!B3</f>
        <v>50</v>
      </c>
      <c r="E17" s="2">
        <f>IF(B17="Po",D17,0)</f>
        <v>0</v>
      </c>
    </row>
    <row r="18" spans="1:13" ht="30" x14ac:dyDescent="0.25">
      <c r="A18" s="3" t="s">
        <v>64</v>
      </c>
      <c r="B18" s="1" t="s">
        <v>46</v>
      </c>
      <c r="C18" s="4" t="s">
        <v>60</v>
      </c>
      <c r="D18" s="4">
        <f>Opsionale!B4</f>
        <v>32</v>
      </c>
      <c r="E18" s="4">
        <f>IF(B18="Po",D18,0)</f>
        <v>0</v>
      </c>
    </row>
    <row r="19" spans="1:13" x14ac:dyDescent="0.25">
      <c r="A19" s="3" t="s">
        <v>34</v>
      </c>
      <c r="B19" s="1" t="s">
        <v>46</v>
      </c>
      <c r="C19" s="4" t="s">
        <v>60</v>
      </c>
      <c r="D19" s="4">
        <f>Opsionale!B5</f>
        <v>23</v>
      </c>
      <c r="E19" s="4">
        <f>IF(B19="Po",D19,0)</f>
        <v>0</v>
      </c>
    </row>
    <row r="20" spans="1:13" x14ac:dyDescent="0.25">
      <c r="A20" s="3" t="s">
        <v>35</v>
      </c>
      <c r="B20" s="1" t="s">
        <v>46</v>
      </c>
      <c r="C20" s="4" t="s">
        <v>60</v>
      </c>
      <c r="D20" s="4">
        <f>Opsionale!B6</f>
        <v>150</v>
      </c>
      <c r="E20" s="4">
        <f>IF(B20="Po",D20,0)</f>
        <v>0</v>
      </c>
    </row>
    <row r="22" spans="1:13" x14ac:dyDescent="0.25">
      <c r="D22" s="10" t="s">
        <v>47</v>
      </c>
      <c r="E22" s="10">
        <f>SUM(E8:E21)</f>
        <v>835.5</v>
      </c>
    </row>
    <row r="23" spans="1:13" x14ac:dyDescent="0.25">
      <c r="D23" s="10" t="s">
        <v>48</v>
      </c>
      <c r="E23" s="10">
        <f>E22*0.2</f>
        <v>167.10000000000002</v>
      </c>
    </row>
    <row r="24" spans="1:13" x14ac:dyDescent="0.25">
      <c r="D24" s="11" t="s">
        <v>49</v>
      </c>
      <c r="E24" s="11">
        <f>E22+E23</f>
        <v>1002.6</v>
      </c>
    </row>
    <row r="28" spans="1:13" x14ac:dyDescent="0.25">
      <c r="M28" t="s">
        <v>61</v>
      </c>
    </row>
  </sheetData>
  <dataValidations count="1">
    <dataValidation type="list" showInputMessage="1" showErrorMessage="1" sqref="B16:B20" xr:uid="{00000000-0002-0000-0400-000002000000}">
      <formula1>"Po,Jo"</formula1>
    </dataValidation>
  </dataValidations>
  <pageMargins left="0.75" right="0.75" top="1" bottom="1" header="0.5" footer="0.5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ListaCmimesh!$A$2:$A$12</xm:f>
          </x14:formula1>
          <xm:sqref>B3:C3</xm:sqref>
        </x14:dataValidation>
        <x14:dataValidation type="list" showInputMessage="1" showErrorMessage="1" xr:uid="{00000000-0002-0000-0400-000001000000}">
          <x14:formula1>
            <xm:f>Qytete!$A$2:$A$15</xm:f>
          </x14:formula1>
          <xm:sqref>B4:C4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9AED92390DF846A350FDF43E7A4BEE" ma:contentTypeVersion="10" ma:contentTypeDescription="Opret et nyt dokument." ma:contentTypeScope="" ma:versionID="40faf3d56ff6ce860197c522802bf379">
  <xsd:schema xmlns:xsd="http://www.w3.org/2001/XMLSchema" xmlns:xs="http://www.w3.org/2001/XMLSchema" xmlns:p="http://schemas.microsoft.com/office/2006/metadata/properties" xmlns:ns2="8eb2de44-ee2e-460a-96ea-c8c4413bac95" xmlns:ns3="de2a29c8-ef57-4440-925d-ef72f6440d61" targetNamespace="http://schemas.microsoft.com/office/2006/metadata/properties" ma:root="true" ma:fieldsID="32959ee7dd38ea14dd517fe8efde54f0" ns2:_="" ns3:_="">
    <xsd:import namespace="8eb2de44-ee2e-460a-96ea-c8c4413bac95"/>
    <xsd:import namespace="de2a29c8-ef57-4440-925d-ef72f6440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2de44-ee2e-460a-96ea-c8c4413bac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b2102423-6c9a-45d0-aa71-0069027da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a29c8-ef57-4440-925d-ef72f6440d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29b7a-5768-41a7-ad53-ec71df4c9eb1}" ma:internalName="TaxCatchAll" ma:showField="CatchAllData" ma:web="de2a29c8-ef57-4440-925d-ef72f6440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2a29c8-ef57-4440-925d-ef72f6440d61" xsi:nil="true"/>
    <lcf76f155ced4ddcb4097134ff3c332f xmlns="8eb2de44-ee2e-460a-96ea-c8c4413bac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BBDE9-061F-4BF0-B70A-0767E92E18BC}"/>
</file>

<file path=customXml/itemProps2.xml><?xml version="1.0" encoding="utf-8"?>
<ds:datastoreItem xmlns:ds="http://schemas.openxmlformats.org/officeDocument/2006/customXml" ds:itemID="{CC9E897D-C3E7-47EB-A58A-7C739A8DF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A8EAE-65B6-450C-8D03-E32342C22EEA}">
  <ds:schemaRefs>
    <ds:schemaRef ds:uri="http://schemas.microsoft.com/office/2006/metadata/properties"/>
    <ds:schemaRef ds:uri="de2a29c8-ef57-4440-925d-ef72f6440d61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eb2de44-ee2e-460a-96ea-c8c4413bac9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ListaCmimesh</vt:lpstr>
      <vt:lpstr>Zona</vt:lpstr>
      <vt:lpstr>Qytete</vt:lpstr>
      <vt:lpstr>Opsionale</vt:lpstr>
      <vt:lpstr>Preventiv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Kristian Sevdari</cp:lastModifiedBy>
  <cp:lastPrinted>2025-06-20T12:16:48Z</cp:lastPrinted>
  <dcterms:created xsi:type="dcterms:W3CDTF">2025-06-20T08:59:28Z</dcterms:created>
  <dcterms:modified xsi:type="dcterms:W3CDTF">2025-06-20T15:03:33Z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0x010100E99AED92390DF846A350FDF43E7A4BEE</vt:lpwstr>
  </property>
  <property fmtid="{D5CDD505-2E9C-101B-9397-08002B2CF9AE}" pid="3" name="MediaServiceImageTags">
    <vt:lpwstr/>
  </property>
</Properties>
</file>